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Monthly budget" sheetId="2" state="visible" r:id="rId2"/>
    <sheet name="No-car calculator" sheetId="3" state="visible" r:id="rId3"/>
    <sheet name="Road to $100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&quot;-&quot;"/>
    <numFmt numFmtId="165" formatCode="0.0%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F3DFE1"/>
      <sz val="10"/>
    </font>
    <font>
      <name val="Arial"/>
      <b val="1"/>
      <color rgb="00FFFFFF"/>
      <sz val="12"/>
    </font>
    <font>
      <name val="Arial"/>
      <color rgb="005A0A12"/>
      <sz val="10"/>
    </font>
    <font>
      <name val="Arial"/>
      <sz val="10"/>
    </font>
    <font>
      <name val="Arial"/>
      <i val="1"/>
      <color rgb="007A6A6C"/>
      <sz val="10"/>
    </font>
    <font>
      <name val="Arial"/>
      <b val="1"/>
      <color rgb="001A0408"/>
      <sz val="10"/>
    </font>
    <font>
      <name val="Arial"/>
      <color rgb="001A0408"/>
      <sz val="10"/>
    </font>
    <font>
      <name val="Arial"/>
      <i val="1"/>
      <color rgb="007A6A6C"/>
      <sz val="9"/>
    </font>
    <font>
      <name val="Arial"/>
      <b val="1"/>
      <color rgb="00FFFFFF"/>
    </font>
    <font>
      <name val="Arial"/>
      <i val="1"/>
      <color rgb="005A0A12"/>
      <sz val="10"/>
    </font>
  </fonts>
  <fills count="7">
    <fill>
      <patternFill/>
    </fill>
    <fill>
      <patternFill patternType="gray125"/>
    </fill>
    <fill>
      <patternFill patternType="solid">
        <fgColor rgb="003D0810"/>
        <bgColor rgb="003D0810"/>
      </patternFill>
    </fill>
    <fill>
      <patternFill patternType="solid">
        <fgColor rgb="00A50D1C"/>
        <bgColor rgb="00A50D1C"/>
      </patternFill>
    </fill>
    <fill>
      <patternFill patternType="solid">
        <fgColor rgb="00FBF3F4"/>
        <bgColor rgb="00FBF3F4"/>
      </patternFill>
    </fill>
    <fill>
      <patternFill patternType="solid">
        <fgColor rgb="00FFFFFF"/>
        <bgColor rgb="00FFFFFF"/>
      </patternFill>
    </fill>
    <fill>
      <patternFill patternType="solid">
        <fgColor rgb="00FFF6D6"/>
        <bgColor rgb="00FFF6D6"/>
      </patternFill>
    </fill>
  </fills>
  <borders count="2">
    <border>
      <left/>
      <right/>
      <top/>
      <bottom/>
      <diagonal/>
    </border>
    <border>
      <left style="thin">
        <color rgb="00D9C3C6"/>
      </left>
      <right style="thin">
        <color rgb="00D9C3C6"/>
      </right>
      <top style="thin">
        <color rgb="00D9C3C6"/>
      </top>
      <bottom style="thin">
        <color rgb="00D9C3C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5"/>
    </xf>
    <xf numFmtId="0" fontId="0" fillId="2" borderId="0" pivotButton="0" quotePrefix="0" xfId="0"/>
    <xf numFmtId="0" fontId="2" fillId="2" borderId="0" applyAlignment="1" pivotButton="0" quotePrefix="0" xfId="0">
      <alignment vertical="center" indent="5"/>
    </xf>
    <xf numFmtId="0" fontId="3" fillId="3" borderId="0" applyAlignment="1" pivotButton="0" quotePrefix="0" xfId="0">
      <alignment vertical="center" wrapText="1"/>
    </xf>
    <xf numFmtId="0" fontId="0" fillId="3" borderId="0" pivotButton="0" quotePrefix="0" xfId="0"/>
    <xf numFmtId="0" fontId="4" fillId="4" borderId="0" applyAlignment="1" pivotButton="0" quotePrefix="0" xfId="0">
      <alignment vertical="center" wrapText="1"/>
    </xf>
    <xf numFmtId="0" fontId="0" fillId="4" borderId="0" pivotButton="0" quotePrefix="0" xfId="0"/>
    <xf numFmtId="0" fontId="3" fillId="2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0" fontId="0" fillId="5" borderId="0" pivotButton="0" quotePrefix="0" xfId="0"/>
    <xf numFmtId="0" fontId="0" fillId="6" borderId="1" pivotButton="0" quotePrefix="0" xfId="0"/>
    <xf numFmtId="0" fontId="5" fillId="0" borderId="0" pivotButton="0" quotePrefix="0" xfId="0"/>
    <xf numFmtId="0" fontId="6" fillId="5" borderId="0" applyAlignment="1" pivotButton="0" quotePrefix="0" xfId="0">
      <alignment vertical="center" wrapText="1"/>
    </xf>
    <xf numFmtId="0" fontId="7" fillId="0" borderId="1" pivotButton="0" quotePrefix="0" xfId="0"/>
    <xf numFmtId="164" fontId="8" fillId="6" borderId="1" pivotButton="0" quotePrefix="0" xfId="0"/>
    <xf numFmtId="0" fontId="9" fillId="0" borderId="1" applyAlignment="1" pivotButton="0" quotePrefix="0" xfId="0">
      <alignment horizontal="left" vertical="center"/>
    </xf>
    <xf numFmtId="0" fontId="10" fillId="3" borderId="1" applyAlignment="1" pivotButton="0" quotePrefix="0" xfId="0">
      <alignment horizontal="center" vertical="center" wrapText="1"/>
    </xf>
    <xf numFmtId="0" fontId="8" fillId="6" borderId="1" pivotButton="0" quotePrefix="0" xfId="0"/>
    <xf numFmtId="0" fontId="8" fillId="6" borderId="1" applyAlignment="1" pivotButton="0" quotePrefix="0" xfId="0">
      <alignment horizontal="center" vertical="center"/>
    </xf>
    <xf numFmtId="164" fontId="8" fillId="0" borderId="1" pivotButton="0" quotePrefix="0" xfId="0"/>
    <xf numFmtId="9" fontId="8" fillId="0" borderId="1" pivotButton="0" quotePrefix="0" xfId="0"/>
    <xf numFmtId="9" fontId="8" fillId="0" borderId="1" applyAlignment="1" pivotButton="0" quotePrefix="0" xfId="0">
      <alignment horizontal="center" vertical="center"/>
    </xf>
    <xf numFmtId="164" fontId="7" fillId="0" borderId="1" pivotButton="0" quotePrefix="0" xfId="0"/>
    <xf numFmtId="0" fontId="8" fillId="0" borderId="1" pivotButton="0" quotePrefix="0" xfId="0"/>
    <xf numFmtId="0" fontId="11" fillId="5" borderId="0" applyAlignment="1" pivotButton="0" quotePrefix="0" xfId="0">
      <alignment vertical="center" wrapText="1"/>
    </xf>
    <xf numFmtId="165" fontId="8" fillId="6" borderId="1" pivotButton="0" quotePrefix="0" xfId="0"/>
    <xf numFmtId="166" fontId="7" fillId="0" borderId="1" pivotButton="0" quotePrefix="0" xfId="0"/>
    <xf numFmtId="0" fontId="8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9D5D8"/>
          <bgColor rgb="00F9D5D8"/>
        </patternFill>
      </fill>
    </dxf>
    <dxf>
      <fill>
        <patternFill patternType="solid">
          <fgColor rgb="00D9F2E3"/>
          <b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tabColor rgb="00A50D1C"/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62" customHeight="1">
      <c r="A1" s="1" t="inlineStr">
        <is>
          <t>Road to $100k budget planner</t>
        </is>
      </c>
      <c r="B1" s="2" t="n"/>
      <c r="C1" s="2" t="n"/>
      <c r="D1" s="2" t="n"/>
      <c r="E1" s="2" t="n"/>
      <c r="F1" s="2" t="n"/>
    </row>
    <row r="2" ht="22" customHeight="1">
      <c r="A2" s="3" t="inlineStr">
        <is>
          <t>From Canada Tried and Tested · Version 1.0 · October 2026</t>
        </is>
      </c>
      <c r="B2" s="2" t="n"/>
      <c r="C2" s="2" t="n"/>
      <c r="D2" s="2" t="n"/>
      <c r="E2" s="2" t="n"/>
      <c r="F2" s="2" t="n"/>
    </row>
    <row r="4" ht="24" customHeight="1">
      <c r="A4" s="4" t="inlineStr">
        <is>
          <t>⚠️  Please read</t>
        </is>
      </c>
      <c r="B4" s="5" t="n"/>
      <c r="C4" s="5" t="n"/>
      <c r="D4" s="5" t="n"/>
      <c r="E4" s="5" t="n"/>
      <c r="F4" s="5" t="n"/>
    </row>
    <row r="5" ht="120" customHeight="1">
      <c r="A5" s="6" t="inlineStr">
        <is>
          <t>This is the kind of simple planner I wish I had when we arrived in 2019 (back then we used the Mint app, which has since shut down). It is a free tool to help you see your own numbers. It is not financial advice.
The return rate is an assumption you choose, not a promise: investments go down as well as up, and real results will differ. Rules and limits for accounts like the TFSA, RRSP and FHSA change, so check canada.ca, and speak to a licensed professional for your situation.</t>
        </is>
      </c>
      <c r="B5" s="7" t="n"/>
      <c r="C5" s="7" t="n"/>
      <c r="D5" s="7" t="n"/>
      <c r="E5" s="7" t="n"/>
      <c r="F5" s="7" t="n"/>
    </row>
    <row r="7" ht="24" customHeight="1">
      <c r="A7" s="8" t="inlineStr">
        <is>
          <t>✅  How to use it</t>
        </is>
      </c>
      <c r="B7" s="2" t="n"/>
      <c r="C7" s="2" t="n"/>
      <c r="D7" s="2" t="n"/>
      <c r="E7" s="2" t="n"/>
      <c r="F7" s="2" t="n"/>
    </row>
    <row r="8" ht="30" customHeight="1">
      <c r="A8" s="9" t="inlineStr">
        <is>
          <t>1.  Type only in the light-yellow cells. Everything else calculates by itself.</t>
        </is>
      </c>
      <c r="B8" s="10" t="n"/>
      <c r="C8" s="10" t="n"/>
      <c r="D8" s="10" t="n"/>
      <c r="E8" s="10" t="n"/>
      <c r="F8" s="10" t="n"/>
    </row>
    <row r="9" ht="30" customHeight="1">
      <c r="A9" s="9" t="inlineStr">
        <is>
          <t>2.  Monthly budget: enter your take-home income and what you spend in each line. See how it compares with the 50/30/20 guide.</t>
        </is>
      </c>
      <c r="B9" s="10" t="n"/>
      <c r="C9" s="10" t="n"/>
      <c r="D9" s="10" t="n"/>
      <c r="E9" s="10" t="n"/>
      <c r="F9" s="10" t="n"/>
    </row>
    <row r="10" ht="30" customHeight="1">
      <c r="A10" s="9" t="inlineStr">
        <is>
          <t>3.  No-car calculator: compare the real monthly cost of a car with transit and occasional rides. The difference is money you could invest.</t>
        </is>
      </c>
      <c r="B10" s="10" t="n"/>
      <c r="C10" s="10" t="n"/>
      <c r="D10" s="10" t="n"/>
      <c r="E10" s="10" t="n"/>
      <c r="F10" s="10" t="n"/>
    </row>
    <row r="11" ht="30" customHeight="1">
      <c r="A11" s="9" t="inlineStr">
        <is>
          <t>4.  Road to $100k: enter what you invest each month and an assumed yearly return, and see roughly how long $100,000 takes.</t>
        </is>
      </c>
      <c r="B11" s="10" t="n"/>
      <c r="C11" s="10" t="n"/>
      <c r="D11" s="10" t="n"/>
      <c r="E11" s="10" t="n"/>
      <c r="F11" s="10" t="n"/>
    </row>
    <row r="13">
      <c r="A13" s="11" t="n"/>
      <c r="B13" s="12" t="inlineStr">
        <is>
          <t>Light yellow = type here</t>
        </is>
      </c>
    </row>
    <row r="15" ht="30" customHeight="1">
      <c r="A15" s="13" t="inlineStr">
        <is>
          <t>© Gopi, Canada Tried and Tested. Free for your personal use. Please share the link canadatriedandtested.com instead of the file.</t>
        </is>
      </c>
      <c r="B15" s="10" t="n"/>
      <c r="C15" s="10" t="n"/>
      <c r="D15" s="10" t="n"/>
      <c r="E15" s="10" t="n"/>
      <c r="F15" s="10" t="n"/>
    </row>
  </sheetData>
  <mergeCells count="8">
    <mergeCell ref="A11:F11"/>
    <mergeCell ref="A10:F10"/>
    <mergeCell ref="A5:F5"/>
    <mergeCell ref="A9:F9"/>
    <mergeCell ref="A8:F8"/>
    <mergeCell ref="A4:F4"/>
    <mergeCell ref="A15:F15"/>
    <mergeCell ref="A7:F7"/>
  </mergeCells>
  <pageMargins left="0.75" right="0.75" top="1" bottom="1" header="0.5" footer="0.5"/>
  <pageSetup orientation="portrait" fitToHeight="0" fitToWidth="1"/>
  <headerFooter>
    <oddHeader>&amp;CCanada Tried and Tested</oddHeader>
    <oddFooter>&amp;L© Gopi, Canada Tried and Tested · canadatriedandtested.com · Not financial advice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50D1C"/>
    <outlinePr summaryBelow="1" summaryRight="1"/>
    <pageSetUpPr fitToPage="1"/>
  </sheetPr>
  <dimension ref="A1:D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30" customWidth="1" min="4" max="4"/>
  </cols>
  <sheetData>
    <row r="1" ht="62" customHeight="1">
      <c r="A1" s="1" t="inlineStr">
        <is>
          <t>Monthly budget (50/30/20)</t>
        </is>
      </c>
      <c r="B1" s="2" t="n"/>
      <c r="C1" s="2" t="n"/>
      <c r="D1" s="2" t="n"/>
    </row>
    <row r="2" ht="22" customHeight="1">
      <c r="A2" s="3" t="inlineStr">
        <is>
          <t>Needs 50% · Wants 30% · Savings and debt 20%. A guide, not a rule.</t>
        </is>
      </c>
      <c r="B2" s="2" t="n"/>
      <c r="C2" s="2" t="n"/>
      <c r="D2" s="2" t="n"/>
    </row>
    <row r="4">
      <c r="A4" s="14" t="inlineStr">
        <is>
          <t>Take-home income per month</t>
        </is>
      </c>
      <c r="B4" s="15" t="n">
        <v>5000</v>
      </c>
      <c r="D4" s="16" t="inlineStr">
        <is>
          <t>Example figure: replace with yours</t>
        </is>
      </c>
    </row>
    <row r="6" ht="30" customHeight="1">
      <c r="A6" s="17" t="inlineStr">
        <is>
          <t>Expense</t>
        </is>
      </c>
      <c r="B6" s="17" t="inlineStr">
        <is>
          <t>Per month</t>
        </is>
      </c>
      <c r="C6" s="17" t="inlineStr">
        <is>
          <t>Group</t>
        </is>
      </c>
      <c r="D6" s="17" t="inlineStr">
        <is>
          <t>Notes</t>
        </is>
      </c>
    </row>
    <row r="7">
      <c r="A7" s="18" t="inlineStr">
        <is>
          <t>Rent or mortgage</t>
        </is>
      </c>
      <c r="B7" s="15" t="n">
        <v>1900</v>
      </c>
      <c r="C7" s="19" t="inlineStr">
        <is>
          <t>Need</t>
        </is>
      </c>
      <c r="D7" s="18" t="n"/>
    </row>
    <row r="8">
      <c r="A8" s="18" t="inlineStr">
        <is>
          <t>Groceries</t>
        </is>
      </c>
      <c r="B8" s="15" t="n">
        <v>600</v>
      </c>
      <c r="C8" s="19" t="inlineStr">
        <is>
          <t>Need</t>
        </is>
      </c>
      <c r="D8" s="18" t="n"/>
    </row>
    <row r="9">
      <c r="A9" s="18" t="inlineStr">
        <is>
          <t>Utilities and internet</t>
        </is>
      </c>
      <c r="B9" s="15" t="n">
        <v>200</v>
      </c>
      <c r="C9" s="19" t="inlineStr">
        <is>
          <t>Need</t>
        </is>
      </c>
      <c r="D9" s="18" t="n"/>
    </row>
    <row r="10">
      <c r="A10" s="18" t="inlineStr">
        <is>
          <t>Phone</t>
        </is>
      </c>
      <c r="B10" s="15" t="n">
        <v>80</v>
      </c>
      <c r="C10" s="19" t="inlineStr">
        <is>
          <t>Need</t>
        </is>
      </c>
      <c r="D10" s="18" t="n"/>
    </row>
    <row r="11">
      <c r="A11" s="18" t="inlineStr">
        <is>
          <t>Transit pass and occasional rides</t>
        </is>
      </c>
      <c r="B11" s="15" t="n">
        <v>250</v>
      </c>
      <c r="C11" s="19" t="inlineStr">
        <is>
          <t>Need</t>
        </is>
      </c>
      <c r="D11" s="18" t="n"/>
    </row>
    <row r="12">
      <c r="A12" s="18" t="inlineStr">
        <is>
          <t>Insurance</t>
        </is>
      </c>
      <c r="B12" s="15" t="n">
        <v>60</v>
      </c>
      <c r="C12" s="19" t="inlineStr">
        <is>
          <t>Need</t>
        </is>
      </c>
      <c r="D12" s="18" t="n"/>
    </row>
    <row r="13">
      <c r="A13" s="18" t="inlineStr">
        <is>
          <t>Childcare or school costs</t>
        </is>
      </c>
      <c r="B13" s="15" t="n">
        <v>0</v>
      </c>
      <c r="C13" s="19" t="inlineStr">
        <is>
          <t>Need</t>
        </is>
      </c>
      <c r="D13" s="18" t="n"/>
    </row>
    <row r="14">
      <c r="A14" s="18" t="inlineStr">
        <is>
          <t>Eating out and takeout</t>
        </is>
      </c>
      <c r="B14" s="15" t="n">
        <v>200</v>
      </c>
      <c r="C14" s="19" t="inlineStr">
        <is>
          <t>Want</t>
        </is>
      </c>
      <c r="D14" s="18" t="n"/>
    </row>
    <row r="15">
      <c r="A15" s="18" t="inlineStr">
        <is>
          <t>Subscriptions</t>
        </is>
      </c>
      <c r="B15" s="15" t="n">
        <v>50</v>
      </c>
      <c r="C15" s="19" t="inlineStr">
        <is>
          <t>Want</t>
        </is>
      </c>
      <c r="D15" s="18" t="n"/>
    </row>
    <row r="16">
      <c r="A16" s="18" t="inlineStr">
        <is>
          <t>Shopping and hobbies</t>
        </is>
      </c>
      <c r="B16" s="15" t="n">
        <v>250</v>
      </c>
      <c r="C16" s="19" t="inlineStr">
        <is>
          <t>Want</t>
        </is>
      </c>
      <c r="D16" s="18" t="n"/>
    </row>
    <row r="17">
      <c r="A17" s="18" t="inlineStr">
        <is>
          <t>Travel fund</t>
        </is>
      </c>
      <c r="B17" s="15" t="n">
        <v>150</v>
      </c>
      <c r="C17" s="19" t="inlineStr">
        <is>
          <t>Want</t>
        </is>
      </c>
      <c r="D17" s="18" t="n"/>
    </row>
    <row r="18">
      <c r="A18" s="18" t="inlineStr">
        <is>
          <t>TFSA / RRSP / FHSA investing</t>
        </is>
      </c>
      <c r="B18" s="15" t="n">
        <v>800</v>
      </c>
      <c r="C18" s="19" t="inlineStr">
        <is>
          <t>Save</t>
        </is>
      </c>
      <c r="D18" s="18" t="n"/>
    </row>
    <row r="19">
      <c r="A19" s="18" t="inlineStr">
        <is>
          <t>Emergency fund</t>
        </is>
      </c>
      <c r="B19" s="15" t="n">
        <v>200</v>
      </c>
      <c r="C19" s="19" t="inlineStr">
        <is>
          <t>Save</t>
        </is>
      </c>
      <c r="D19" s="18" t="n"/>
    </row>
    <row r="20">
      <c r="A20" s="18" t="inlineStr">
        <is>
          <t>Extra debt payments</t>
        </is>
      </c>
      <c r="B20" s="15" t="n">
        <v>0</v>
      </c>
      <c r="C20" s="19" t="inlineStr">
        <is>
          <t>Save</t>
        </is>
      </c>
      <c r="D20" s="18" t="n"/>
    </row>
    <row r="21">
      <c r="A21" s="18" t="n"/>
      <c r="B21" s="15" t="n"/>
      <c r="C21" s="19" t="n"/>
      <c r="D21" s="18" t="n"/>
    </row>
    <row r="22">
      <c r="A22" s="18" t="n"/>
      <c r="B22" s="15" t="n"/>
      <c r="C22" s="19" t="n"/>
      <c r="D22" s="18" t="n"/>
    </row>
    <row r="23">
      <c r="A23" s="18" t="n"/>
      <c r="B23" s="15" t="n"/>
      <c r="C23" s="19" t="n"/>
      <c r="D23" s="18" t="n"/>
    </row>
    <row r="25" ht="30" customHeight="1">
      <c r="A25" s="17" t="inlineStr">
        <is>
          <t>Group</t>
        </is>
      </c>
      <c r="B25" s="17" t="inlineStr">
        <is>
          <t>You spend</t>
        </is>
      </c>
      <c r="C25" s="17" t="inlineStr">
        <is>
          <t>Share of income</t>
        </is>
      </c>
      <c r="D25" s="17" t="inlineStr">
        <is>
          <t>Guide</t>
        </is>
      </c>
    </row>
    <row r="26">
      <c r="A26" s="14" t="inlineStr">
        <is>
          <t>Needs</t>
        </is>
      </c>
      <c r="B26" s="20">
        <f>SUMIF($C$7:$C$23,"Need",$B$7:$B$23)</f>
        <v/>
      </c>
      <c r="C26" s="21">
        <f>IF($B$4=0,0,B26/$B$4)</f>
        <v/>
      </c>
      <c r="D26" s="22" t="n">
        <v>0.5</v>
      </c>
    </row>
    <row r="27">
      <c r="A27" s="14" t="inlineStr">
        <is>
          <t>Wants</t>
        </is>
      </c>
      <c r="B27" s="20">
        <f>SUMIF($C$7:$C$23,"Want",$B$7:$B$23)</f>
        <v/>
      </c>
      <c r="C27" s="21">
        <f>IF($B$4=0,0,B27/$B$4)</f>
        <v/>
      </c>
      <c r="D27" s="22" t="n">
        <v>0.3</v>
      </c>
    </row>
    <row r="28">
      <c r="A28" s="14" t="inlineStr">
        <is>
          <t>Savings and debt</t>
        </is>
      </c>
      <c r="B28" s="20">
        <f>SUMIF($C$7:$C$23,"Save",$B$7:$B$23)</f>
        <v/>
      </c>
      <c r="C28" s="21">
        <f>IF($B$4=0,0,B28/$B$4)</f>
        <v/>
      </c>
      <c r="D28" s="22" t="n">
        <v>0.2</v>
      </c>
    </row>
    <row r="29">
      <c r="A29" s="14" t="inlineStr">
        <is>
          <t>Left over (income minus everything)</t>
        </is>
      </c>
      <c r="B29" s="23">
        <f>$B$4-SUM($B$7:$B$23)</f>
        <v/>
      </c>
      <c r="D29" s="16" t="inlineStr">
        <is>
          <t>Red means you are spending more than you earn</t>
        </is>
      </c>
    </row>
  </sheetData>
  <conditionalFormatting sqref="C26:C28">
    <cfRule type="dataBar" priority="1">
      <dataBar>
        <cfvo type="num" val="0"/>
        <cfvo type="num" val="1"/>
        <color rgb="00A50D1C"/>
      </dataBar>
    </cfRule>
  </conditionalFormatting>
  <conditionalFormatting sqref="B29">
    <cfRule type="cellIs" priority="2" operator="lessThan" dxfId="0">
      <formula>0</formula>
    </cfRule>
  </conditionalFormatting>
  <dataValidations count="1">
    <dataValidation sqref="C7 C8 C9 C10 C11 C12 C13 C14 C15 C16 C17 C18 C19 C20 C21 C22 C23" showDropDown="0" showInputMessage="0" showErrorMessage="0" allowBlank="1" type="list">
      <formula1>"Need,Want,Save"</formula1>
    </dataValidation>
  </dataValidations>
  <pageMargins left="0.75" right="0.75" top="1" bottom="1" header="0.5" footer="0.5"/>
  <pageSetup orientation="portrait" fitToHeight="0" fitToWidth="1"/>
  <headerFooter>
    <oddHeader>&amp;CCanada Tried and Tested</oddHeader>
    <oddFooter>&amp;L© Gopi, Canada Tried and Tested · canadatriedandtested.com · Not financial advice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50D1C"/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34" customWidth="1" min="3" max="3"/>
  </cols>
  <sheetData>
    <row r="1" ht="62" customHeight="1">
      <c r="A1" s="1" t="inlineStr">
        <is>
          <t>What would no car save me?</t>
        </is>
      </c>
      <c r="B1" s="2" t="n"/>
      <c r="C1" s="2" t="n"/>
    </row>
    <row r="2" ht="22" customHeight="1">
      <c r="A2" s="3" t="inlineStr">
        <is>
          <t>Our family chose transit and occasional rides. Put in your own numbers.</t>
        </is>
      </c>
      <c r="B2" s="2" t="n"/>
      <c r="C2" s="2" t="n"/>
    </row>
    <row r="4" ht="30" customHeight="1">
      <c r="A4" s="17" t="inlineStr">
        <is>
          <t>Owning a car (per month)</t>
        </is>
      </c>
      <c r="B4" s="17" t="inlineStr">
        <is>
          <t>Amount</t>
        </is>
      </c>
      <c r="C4" s="17" t="inlineStr">
        <is>
          <t>Notes</t>
        </is>
      </c>
    </row>
    <row r="5">
      <c r="A5" s="24" t="inlineStr">
        <is>
          <t>Car payment or lease</t>
        </is>
      </c>
      <c r="B5" s="15" t="n">
        <v>500</v>
      </c>
      <c r="C5" s="24" t="n"/>
    </row>
    <row r="6">
      <c r="A6" s="24" t="inlineStr">
        <is>
          <t>Insurance</t>
        </is>
      </c>
      <c r="B6" s="15" t="n">
        <v>220</v>
      </c>
      <c r="C6" s="24" t="n"/>
    </row>
    <row r="7">
      <c r="A7" s="24" t="inlineStr">
        <is>
          <t>Fuel</t>
        </is>
      </c>
      <c r="B7" s="15" t="n">
        <v>300</v>
      </c>
      <c r="C7" s="24" t="n"/>
    </row>
    <row r="8">
      <c r="A8" s="24" t="inlineStr">
        <is>
          <t>Maintenance and repairs</t>
        </is>
      </c>
      <c r="B8" s="15" t="n">
        <v>150</v>
      </c>
      <c r="C8" s="24" t="n"/>
    </row>
    <row r="9">
      <c r="A9" s="24" t="inlineStr">
        <is>
          <t>Parking and other costs</t>
        </is>
      </c>
      <c r="B9" s="15" t="n">
        <v>100</v>
      </c>
      <c r="C9" s="24" t="n"/>
    </row>
    <row r="10">
      <c r="A10" s="14" t="inlineStr">
        <is>
          <t>Total with a car</t>
        </is>
      </c>
      <c r="B10" s="23">
        <f>SUM(B5:B9)</f>
        <v/>
      </c>
      <c r="C10" s="24" t="n"/>
    </row>
    <row r="12" ht="30" customHeight="1">
      <c r="A12" s="17" t="inlineStr">
        <is>
          <t>Without a car (per month)</t>
        </is>
      </c>
      <c r="B12" s="17" t="inlineStr">
        <is>
          <t>Amount</t>
        </is>
      </c>
      <c r="C12" s="17" t="inlineStr">
        <is>
          <t>Notes</t>
        </is>
      </c>
    </row>
    <row r="13">
      <c r="A13" s="24" t="inlineStr">
        <is>
          <t>Transit passes for the family</t>
        </is>
      </c>
      <c r="B13" s="15" t="n">
        <v>200</v>
      </c>
      <c r="C13" s="24" t="n"/>
    </row>
    <row r="14">
      <c r="A14" s="24" t="inlineStr">
        <is>
          <t>Ride-sharing for specific needs</t>
        </is>
      </c>
      <c r="B14" s="15" t="n">
        <v>150</v>
      </c>
      <c r="C14" s="24" t="n"/>
    </row>
    <row r="15">
      <c r="A15" s="24" t="inlineStr">
        <is>
          <t>Car rental for long trips (average)</t>
        </is>
      </c>
      <c r="B15" s="15" t="n">
        <v>50</v>
      </c>
      <c r="C15" s="24" t="n"/>
    </row>
    <row r="16">
      <c r="A16" s="14" t="inlineStr">
        <is>
          <t>Total without a car</t>
        </is>
      </c>
      <c r="B16" s="23">
        <f>SUM(B13:B15)</f>
        <v/>
      </c>
      <c r="C16" s="24" t="n"/>
    </row>
    <row r="18">
      <c r="A18" s="14" t="inlineStr">
        <is>
          <t>Difference you could invest each month</t>
        </is>
      </c>
      <c r="B18" s="23">
        <f>B10-B16</f>
        <v/>
      </c>
      <c r="C18" s="16" t="inlineStr">
        <is>
          <t>Copy this into 'Road to $100k' if you like</t>
        </is>
      </c>
    </row>
    <row r="19">
      <c r="A19" s="14" t="inlineStr">
        <is>
          <t>Per year</t>
        </is>
      </c>
      <c r="B19" s="23">
        <f>B18*12</f>
        <v/>
      </c>
      <c r="C19" s="24" t="n"/>
    </row>
    <row r="21" ht="32" customHeight="1">
      <c r="A21" s="25" t="inlineStr">
        <is>
          <t>The starting numbers are rough examples, not quotes. A car may be essential where you live or work: this only shows the trade-off.</t>
        </is>
      </c>
      <c r="B21" s="10" t="n"/>
      <c r="C21" s="10" t="n"/>
    </row>
  </sheetData>
  <mergeCells count="1">
    <mergeCell ref="A21:C21"/>
  </mergeCells>
  <pageMargins left="0.75" right="0.75" top="1" bottom="1" header="0.5" footer="0.5"/>
  <pageSetup orientation="portrait" fitToHeight="0" fitToWidth="1"/>
  <headerFooter>
    <oddHeader>&amp;CCanada Tried and Tested</oddHeader>
    <oddFooter>&amp;L© Gopi, Canada Tried and Tested · canadatriedandtested.com · Not financial advice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50D1C"/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</cols>
  <sheetData>
    <row r="1" ht="62" customHeight="1">
      <c r="A1" s="1" t="inlineStr">
        <is>
          <t>Road to $100k</t>
        </is>
      </c>
      <c r="B1" s="2" t="n"/>
      <c r="C1" s="2" t="n"/>
      <c r="D1" s="2" t="n"/>
    </row>
    <row r="2" ht="22" customHeight="1">
      <c r="A2" s="3" t="inlineStr">
        <is>
          <t>How long might it take? An estimate, not a promise.</t>
        </is>
      </c>
      <c r="B2" s="2" t="n"/>
      <c r="C2" s="2" t="n"/>
      <c r="D2" s="2" t="n"/>
    </row>
    <row r="4">
      <c r="A4" s="14" t="inlineStr">
        <is>
          <t>Already invested today</t>
        </is>
      </c>
      <c r="B4" s="15" t="n">
        <v>0</v>
      </c>
    </row>
    <row r="5">
      <c r="A5" s="14" t="inlineStr">
        <is>
          <t>Invested every month</t>
        </is>
      </c>
      <c r="B5" s="15" t="n">
        <v>1200</v>
      </c>
    </row>
    <row r="6">
      <c r="A6" s="14" t="inlineStr">
        <is>
          <t>Assumed yearly return (your choice)</t>
        </is>
      </c>
      <c r="B6" s="26" t="n">
        <v>0.07000000000000001</v>
      </c>
    </row>
    <row r="7">
      <c r="A7" s="14" t="inlineStr">
        <is>
          <t>Goal</t>
        </is>
      </c>
      <c r="B7" s="15" t="n">
        <v>100000</v>
      </c>
    </row>
    <row r="9">
      <c r="A9" s="14" t="inlineStr">
        <is>
          <t>Estimated years to reach the goal</t>
        </is>
      </c>
      <c r="B9" s="27">
        <f>IF(B5&lt;=0,"Add a monthly amount",IF(B6=0,(B7-B4)/B5/12,NPER(B6/12,-B5,-B4,B7)/12))</f>
        <v/>
      </c>
      <c r="C9" s="28" t="inlineStr">
        <is>
          <t>years</t>
        </is>
      </c>
    </row>
    <row r="10">
      <c r="A10" s="14" t="inlineStr">
        <is>
          <t>Without any growth, it would take</t>
        </is>
      </c>
      <c r="B10" s="27">
        <f>IF(B5&lt;=0,"-",(B7-B4)/B5/12)</f>
        <v/>
      </c>
      <c r="C10" s="28" t="inlineStr">
        <is>
          <t>years</t>
        </is>
      </c>
    </row>
    <row r="12" ht="30" customHeight="1">
      <c r="A12" s="17" t="inlineStr">
        <is>
          <t>Year</t>
        </is>
      </c>
      <c r="B12" s="17" t="inlineStr">
        <is>
          <t>You put in (total)</t>
        </is>
      </c>
      <c r="C12" s="17" t="inlineStr">
        <is>
          <t>Estimated value</t>
        </is>
      </c>
      <c r="D12" s="17" t="inlineStr">
        <is>
          <t>Growth so far</t>
        </is>
      </c>
    </row>
    <row r="13">
      <c r="A13" s="29" t="n">
        <v>1</v>
      </c>
      <c r="B13" s="20">
        <f>$B$4+$B$5*12*A13</f>
        <v/>
      </c>
      <c r="C13" s="20">
        <f>IF($B$6=0,B13,FV($B$6/12,A13*12,-$B$5,-$B$4))</f>
        <v/>
      </c>
      <c r="D13" s="20">
        <f>C13-B13</f>
        <v/>
      </c>
    </row>
    <row r="14">
      <c r="A14" s="29" t="n">
        <v>2</v>
      </c>
      <c r="B14" s="20">
        <f>$B$4+$B$5*12*A14</f>
        <v/>
      </c>
      <c r="C14" s="20">
        <f>IF($B$6=0,B14,FV($B$6/12,A14*12,-$B$5,-$B$4))</f>
        <v/>
      </c>
      <c r="D14" s="20">
        <f>C14-B14</f>
        <v/>
      </c>
    </row>
    <row r="15">
      <c r="A15" s="29" t="n">
        <v>3</v>
      </c>
      <c r="B15" s="20">
        <f>$B$4+$B$5*12*A15</f>
        <v/>
      </c>
      <c r="C15" s="20">
        <f>IF($B$6=0,B15,FV($B$6/12,A15*12,-$B$5,-$B$4))</f>
        <v/>
      </c>
      <c r="D15" s="20">
        <f>C15-B15</f>
        <v/>
      </c>
    </row>
    <row r="16">
      <c r="A16" s="29" t="n">
        <v>4</v>
      </c>
      <c r="B16" s="20">
        <f>$B$4+$B$5*12*A16</f>
        <v/>
      </c>
      <c r="C16" s="20">
        <f>IF($B$6=0,B16,FV($B$6/12,A16*12,-$B$5,-$B$4))</f>
        <v/>
      </c>
      <c r="D16" s="20">
        <f>C16-B16</f>
        <v/>
      </c>
    </row>
    <row r="17">
      <c r="A17" s="29" t="n">
        <v>5</v>
      </c>
      <c r="B17" s="20">
        <f>$B$4+$B$5*12*A17</f>
        <v/>
      </c>
      <c r="C17" s="20">
        <f>IF($B$6=0,B17,FV($B$6/12,A17*12,-$B$5,-$B$4))</f>
        <v/>
      </c>
      <c r="D17" s="20">
        <f>C17-B17</f>
        <v/>
      </c>
    </row>
    <row r="18">
      <c r="A18" s="29" t="n">
        <v>6</v>
      </c>
      <c r="B18" s="20">
        <f>$B$4+$B$5*12*A18</f>
        <v/>
      </c>
      <c r="C18" s="20">
        <f>IF($B$6=0,B18,FV($B$6/12,A18*12,-$B$5,-$B$4))</f>
        <v/>
      </c>
      <c r="D18" s="20">
        <f>C18-B18</f>
        <v/>
      </c>
    </row>
    <row r="19">
      <c r="A19" s="29" t="n">
        <v>7</v>
      </c>
      <c r="B19" s="20">
        <f>$B$4+$B$5*12*A19</f>
        <v/>
      </c>
      <c r="C19" s="20">
        <f>IF($B$6=0,B19,FV($B$6/12,A19*12,-$B$5,-$B$4))</f>
        <v/>
      </c>
      <c r="D19" s="20">
        <f>C19-B19</f>
        <v/>
      </c>
    </row>
    <row r="20">
      <c r="A20" s="29" t="n">
        <v>8</v>
      </c>
      <c r="B20" s="20">
        <f>$B$4+$B$5*12*A20</f>
        <v/>
      </c>
      <c r="C20" s="20">
        <f>IF($B$6=0,B20,FV($B$6/12,A20*12,-$B$5,-$B$4))</f>
        <v/>
      </c>
      <c r="D20" s="20">
        <f>C20-B20</f>
        <v/>
      </c>
    </row>
    <row r="21">
      <c r="A21" s="29" t="n">
        <v>9</v>
      </c>
      <c r="B21" s="20">
        <f>$B$4+$B$5*12*A21</f>
        <v/>
      </c>
      <c r="C21" s="20">
        <f>IF($B$6=0,B21,FV($B$6/12,A21*12,-$B$5,-$B$4))</f>
        <v/>
      </c>
      <c r="D21" s="20">
        <f>C21-B21</f>
        <v/>
      </c>
    </row>
    <row r="22">
      <c r="A22" s="29" t="n">
        <v>10</v>
      </c>
      <c r="B22" s="20">
        <f>$B$4+$B$5*12*A22</f>
        <v/>
      </c>
      <c r="C22" s="20">
        <f>IF($B$6=0,B22,FV($B$6/12,A22*12,-$B$5,-$B$4))</f>
        <v/>
      </c>
      <c r="D22" s="20">
        <f>C22-B22</f>
        <v/>
      </c>
    </row>
    <row r="23">
      <c r="A23" s="29" t="n">
        <v>11</v>
      </c>
      <c r="B23" s="20">
        <f>$B$4+$B$5*12*A23</f>
        <v/>
      </c>
      <c r="C23" s="20">
        <f>IF($B$6=0,B23,FV($B$6/12,A23*12,-$B$5,-$B$4))</f>
        <v/>
      </c>
      <c r="D23" s="20">
        <f>C23-B23</f>
        <v/>
      </c>
    </row>
    <row r="24">
      <c r="A24" s="29" t="n">
        <v>12</v>
      </c>
      <c r="B24" s="20">
        <f>$B$4+$B$5*12*A24</f>
        <v/>
      </c>
      <c r="C24" s="20">
        <f>IF($B$6=0,B24,FV($B$6/12,A24*12,-$B$5,-$B$4))</f>
        <v/>
      </c>
      <c r="D24" s="20">
        <f>C24-B24</f>
        <v/>
      </c>
    </row>
    <row r="25">
      <c r="A25" s="29" t="n">
        <v>13</v>
      </c>
      <c r="B25" s="20">
        <f>$B$4+$B$5*12*A25</f>
        <v/>
      </c>
      <c r="C25" s="20">
        <f>IF($B$6=0,B25,FV($B$6/12,A25*12,-$B$5,-$B$4))</f>
        <v/>
      </c>
      <c r="D25" s="20">
        <f>C25-B25</f>
        <v/>
      </c>
    </row>
    <row r="26">
      <c r="A26" s="29" t="n">
        <v>14</v>
      </c>
      <c r="B26" s="20">
        <f>$B$4+$B$5*12*A26</f>
        <v/>
      </c>
      <c r="C26" s="20">
        <f>IF($B$6=0,B26,FV($B$6/12,A26*12,-$B$5,-$B$4))</f>
        <v/>
      </c>
      <c r="D26" s="20">
        <f>C26-B26</f>
        <v/>
      </c>
    </row>
    <row r="27">
      <c r="A27" s="29" t="n">
        <v>15</v>
      </c>
      <c r="B27" s="20">
        <f>$B$4+$B$5*12*A27</f>
        <v/>
      </c>
      <c r="C27" s="20">
        <f>IF($B$6=0,B27,FV($B$6/12,A27*12,-$B$5,-$B$4))</f>
        <v/>
      </c>
      <c r="D27" s="20">
        <f>C27-B27</f>
        <v/>
      </c>
    </row>
    <row r="28">
      <c r="A28" s="29" t="n">
        <v>16</v>
      </c>
      <c r="B28" s="20">
        <f>$B$4+$B$5*12*A28</f>
        <v/>
      </c>
      <c r="C28" s="20">
        <f>IF($B$6=0,B28,FV($B$6/12,A28*12,-$B$5,-$B$4))</f>
        <v/>
      </c>
      <c r="D28" s="20">
        <f>C28-B28</f>
        <v/>
      </c>
    </row>
    <row r="29">
      <c r="A29" s="29" t="n">
        <v>17</v>
      </c>
      <c r="B29" s="20">
        <f>$B$4+$B$5*12*A29</f>
        <v/>
      </c>
      <c r="C29" s="20">
        <f>IF($B$6=0,B29,FV($B$6/12,A29*12,-$B$5,-$B$4))</f>
        <v/>
      </c>
      <c r="D29" s="20">
        <f>C29-B29</f>
        <v/>
      </c>
    </row>
    <row r="30">
      <c r="A30" s="29" t="n">
        <v>18</v>
      </c>
      <c r="B30" s="20">
        <f>$B$4+$B$5*12*A30</f>
        <v/>
      </c>
      <c r="C30" s="20">
        <f>IF($B$6=0,B30,FV($B$6/12,A30*12,-$B$5,-$B$4))</f>
        <v/>
      </c>
      <c r="D30" s="20">
        <f>C30-B30</f>
        <v/>
      </c>
    </row>
    <row r="31">
      <c r="A31" s="29" t="n">
        <v>19</v>
      </c>
      <c r="B31" s="20">
        <f>$B$4+$B$5*12*A31</f>
        <v/>
      </c>
      <c r="C31" s="20">
        <f>IF($B$6=0,B31,FV($B$6/12,A31*12,-$B$5,-$B$4))</f>
        <v/>
      </c>
      <c r="D31" s="20">
        <f>C31-B31</f>
        <v/>
      </c>
    </row>
    <row r="32">
      <c r="A32" s="29" t="n">
        <v>20</v>
      </c>
      <c r="B32" s="20">
        <f>$B$4+$B$5*12*A32</f>
        <v/>
      </c>
      <c r="C32" s="20">
        <f>IF($B$6=0,B32,FV($B$6/12,A32*12,-$B$5,-$B$4))</f>
        <v/>
      </c>
      <c r="D32" s="20">
        <f>C32-B32</f>
        <v/>
      </c>
    </row>
    <row r="34" ht="32" customHeight="1">
      <c r="A34" s="25" t="inlineStr">
        <is>
          <t>Green rows have reached your goal. The estimate assumes the same return every month, which never happens in real markets. Not financial advice.</t>
        </is>
      </c>
      <c r="B34" s="10" t="n"/>
      <c r="C34" s="10" t="n"/>
      <c r="D34" s="10" t="n"/>
    </row>
  </sheetData>
  <mergeCells count="1">
    <mergeCell ref="A34:D34"/>
  </mergeCells>
  <conditionalFormatting sqref="C13:C32">
    <cfRule type="cellIs" priority="1" operator="greaterThanOrEqual" dxfId="1">
      <formula>$B$7</formula>
    </cfRule>
  </conditionalFormatting>
  <pageMargins left="0.75" right="0.75" top="1" bottom="1" header="0.5" footer="0.5"/>
  <pageSetup orientation="portrait" fitToHeight="0" fitToWidth="1"/>
  <headerFooter>
    <oddHeader>&amp;CCanada Tried and Tested</oddHeader>
    <oddFooter>&amp;L© Gopi, Canada Tried and Tested · canadatriedandtested.com · Not financial advice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Gopi, Canada Tried and Tested</dc:creator>
  <dc:title>Road to $100k budget planner</dc:title>
  <dcterms:created xsi:type="dcterms:W3CDTF">2026-10-12T02:58:18Z</dcterms:created>
  <dcterms:modified xsi:type="dcterms:W3CDTF">2026-10-12T02:58:18Z</dcterms:modified>
</cp:coreProperties>
</file>